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wis4\Documents\Dokumenty dla innych\Prezes\cenniki Schaerer\cenniki 2024 maj schaerer\"/>
    </mc:Choice>
  </mc:AlternateContent>
  <bookViews>
    <workbookView xWindow="0" yWindow="0" windowWidth="28800" windowHeight="13515"/>
  </bookViews>
  <sheets>
    <sheet name="C1 CHF" sheetId="1" r:id="rId1"/>
  </sheets>
  <definedNames>
    <definedName name="_xlnm._FilterDatabase" localSheetId="0" hidden="1">'C1 CHF'!$E$9:$E$49</definedName>
    <definedName name="_xlnm.Print_Area" localSheetId="0">'C1 CHF'!$A$1:$F$88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F65" i="1"/>
  <c r="F66" i="1"/>
  <c r="F31" i="1"/>
  <c r="F83" i="1"/>
  <c r="F30" i="1"/>
  <c r="F63" i="1" l="1"/>
  <c r="F62" i="1"/>
  <c r="F61" i="1"/>
  <c r="F60" i="1"/>
  <c r="F44" i="1" l="1"/>
  <c r="F32" i="1" l="1"/>
  <c r="F55" i="1" l="1"/>
  <c r="F54" i="1"/>
  <c r="F53" i="1"/>
  <c r="F52" i="1"/>
  <c r="F18" i="1" l="1"/>
  <c r="F29" i="1" l="1"/>
  <c r="F28" i="1"/>
  <c r="F27" i="1"/>
  <c r="F67" i="1" l="1"/>
  <c r="F11" i="1" l="1"/>
  <c r="F48" i="1" l="1"/>
  <c r="F49" i="1"/>
  <c r="F47" i="1"/>
  <c r="F37" i="1" l="1"/>
  <c r="F78" i="1" l="1"/>
  <c r="F74" i="1"/>
  <c r="F81" i="1" l="1"/>
  <c r="F80" i="1"/>
  <c r="F42" i="1"/>
  <c r="F71" i="1"/>
  <c r="F72" i="1"/>
  <c r="F73" i="1"/>
  <c r="F76" i="1"/>
  <c r="F77" i="1"/>
  <c r="F10" i="1" l="1"/>
  <c r="F13" i="1" l="1"/>
  <c r="F14" i="1"/>
  <c r="F16" i="1"/>
  <c r="F19" i="1"/>
  <c r="F20" i="1"/>
  <c r="F21" i="1"/>
  <c r="F22" i="1"/>
  <c r="F23" i="1"/>
  <c r="F24" i="1"/>
  <c r="F26" i="1"/>
  <c r="F33" i="1"/>
  <c r="F35" i="1"/>
  <c r="F36" i="1"/>
  <c r="F39" i="1"/>
  <c r="F40" i="1"/>
  <c r="F43" i="1"/>
  <c r="F45" i="1"/>
  <c r="F85" i="1" l="1"/>
  <c r="F86" i="1" s="1"/>
  <c r="F87" i="1" s="1"/>
  <c r="F88" i="1" s="1"/>
  <c r="F91" i="1" s="1"/>
</calcChain>
</file>

<file path=xl/sharedStrings.xml><?xml version="1.0" encoding="utf-8"?>
<sst xmlns="http://schemas.openxmlformats.org/spreadsheetml/2006/main" count="141" uniqueCount="127">
  <si>
    <t>1 Phase</t>
  </si>
  <si>
    <t>Powersteam</t>
  </si>
  <si>
    <t>MDB</t>
  </si>
  <si>
    <t>1L, N, PE 220 – 240V (L-N) 10 - 13A</t>
  </si>
  <si>
    <r>
      <rPr>
        <sz val="10"/>
        <color rgb="FFFF7800"/>
        <rFont val="Arial"/>
        <family val="2"/>
      </rPr>
      <t>Cup &amp; Cool</t>
    </r>
  </si>
  <si>
    <t>Schaerer Coffee SKYE</t>
  </si>
  <si>
    <t>Schaerer Coffee Link connected</t>
  </si>
  <si>
    <t>Color variant black</t>
  </si>
  <si>
    <t>Color variant red</t>
  </si>
  <si>
    <t>Powder system</t>
  </si>
  <si>
    <t>Side cooling unit SOUL black 10 l</t>
  </si>
  <si>
    <t>Master price (gross)</t>
  </si>
  <si>
    <t>Number of machines</t>
  </si>
  <si>
    <t>Discount</t>
  </si>
  <si>
    <t>Total (net)</t>
  </si>
  <si>
    <t>CSI / e-protocoll extern</t>
  </si>
  <si>
    <t>Supersteam</t>
  </si>
  <si>
    <t>Side cooling unit SOUL black 10 l 
Centre Milk</t>
  </si>
  <si>
    <t>Pure Foam Twin</t>
  </si>
  <si>
    <t>Under counter cooling unit 2 x 10 l 
Twin/Backup Milk</t>
  </si>
  <si>
    <t>Side cooling unit SOUL black 10 l 
Twin/Backup Milk</t>
  </si>
  <si>
    <t>Cennik</t>
  </si>
  <si>
    <t>ważny od  1.05.2024</t>
  </si>
  <si>
    <t xml:space="preserve">Ceny netto (bez podatku VAT). Producent zastrzega prawo do zmiany cen !      </t>
  </si>
  <si>
    <t>W zamówieniu należy podać odpowiednie kody opcji wyposażenia.</t>
  </si>
  <si>
    <t xml:space="preserve">Art. Nr    </t>
  </si>
  <si>
    <t>Opis</t>
  </si>
  <si>
    <t>Cena netto CHF</t>
  </si>
  <si>
    <t>Filtr</t>
  </si>
  <si>
    <t>KURS CHF/PLN</t>
  </si>
  <si>
    <t>Cena po rabacie zł</t>
  </si>
  <si>
    <t>Podajnik kubków czarny</t>
  </si>
  <si>
    <t>Podajnik kubków</t>
  </si>
  <si>
    <t>Zewnętrzne zbiorniki na wodę/ścieki</t>
  </si>
  <si>
    <t>sondy do wody i ścieków</t>
  </si>
  <si>
    <t>sonda do pojemnika wody</t>
  </si>
  <si>
    <t>możliwe tylko dla wersji z stałym przyłaczem do wody, podłączenie do zewnętrznego zbiornika na wodę i zbiornika na ścieki</t>
  </si>
  <si>
    <t>podgrzewacz filiżanek wąski</t>
  </si>
  <si>
    <t>podgrzewacz filiżanek wąski z podświetleniem</t>
  </si>
  <si>
    <t>podgrzewacz filiżanek szeroki</t>
  </si>
  <si>
    <t>podgrzewacz filiżanek z podświetleniem szeroki</t>
  </si>
  <si>
    <t>podwyższone nóżki 40 mm</t>
  </si>
  <si>
    <t>wyższe o 40mm (4szt., jeden zestaw do lodówki albo ekspresu)</t>
  </si>
  <si>
    <t>wyższe o 40mm (4szt. -jeden zestaw do lodówki albo ekspresu)</t>
  </si>
  <si>
    <t>podwyższone nóżki 70 mm</t>
  </si>
  <si>
    <t>wyższe o 70mm (4szt., jeden zestaw do lodówki albo ekspresu)</t>
  </si>
  <si>
    <t>fusy kawowe pod blatem</t>
  </si>
  <si>
    <t>zrzut fusów pod blat przez otwór w maszynie oraz blacie</t>
  </si>
  <si>
    <t>moduł do czytników kart płatniczych oraz wrzutników monet</t>
  </si>
  <si>
    <t>ethernet port</t>
  </si>
  <si>
    <t>moduł dla aplikacji API</t>
  </si>
  <si>
    <t>Moduł telemetri Coffee Link</t>
  </si>
  <si>
    <t>wylewka wrzątku w wylewce kawy</t>
  </si>
  <si>
    <t>rekomendowane w przypadku samoobsługi ekspresu</t>
  </si>
  <si>
    <t>wylewka wrzątku z lewej strony</t>
  </si>
  <si>
    <t>(do herbaty)</t>
  </si>
  <si>
    <t>wylewka wrzątku z lewej strony z dodatkową opcją dolewki do wrzątku do Americano</t>
  </si>
  <si>
    <t>moduł przyspieszający wydawanie kawy</t>
  </si>
  <si>
    <t>rekomendowany dla kaw (czarnych) o pojemności powyżej 0,2L</t>
  </si>
  <si>
    <t>Nie można łączyć z modułem przyspieszającym wydawanie kawy (art. 440)</t>
  </si>
  <si>
    <t>wylot pary bez czujnika temperatury</t>
  </si>
  <si>
    <t>wylot pary z czujnikiem temperatury i automatycznym napowietrzaniem</t>
  </si>
  <si>
    <t>bojler pary</t>
  </si>
  <si>
    <t>wymagany dla systemu mlecznego Pure Foam lub wylotu pary</t>
  </si>
  <si>
    <t>Pure Foam z lodówką boczną SOUL</t>
  </si>
  <si>
    <t>Pure Foam z lodówką SKYE</t>
  </si>
  <si>
    <t>wymagany bojler pary art. 500 oraz lodówka art. 2000 or 2001</t>
  </si>
  <si>
    <t>wymagany bojler pary art. 500</t>
  </si>
  <si>
    <t>wymagany bojler pary art. 500 oraz lodówka art. 2004 or 2005</t>
  </si>
  <si>
    <t>Pure Foam Twin z dowolną lodówką</t>
  </si>
  <si>
    <t>Pure Foam z dowolną lodówką</t>
  </si>
  <si>
    <t>dla młynka środkowego</t>
  </si>
  <si>
    <t>dla obu młynków</t>
  </si>
  <si>
    <t>elektryczna regulacja grubości mielenia</t>
  </si>
  <si>
    <t>dla młynka prawego</t>
  </si>
  <si>
    <t>żarna Espresso</t>
  </si>
  <si>
    <t>Ekspres Coffee SKYE</t>
  </si>
  <si>
    <t>SKYE z 8 calowym wyświetlaczem dotykowym, elementy w kolorze czerwonym lub czarnym (wylewka i panel), 
1 młynek z pojemnikiem na ziarno 750 g, bojler wody 2kW dla kawy i herbaty, wylewka wrzątku do herbaty z lewej strony, wbudowany zbiornik na wodę (z zamkniętą tacką ściekową)</t>
  </si>
  <si>
    <t>Zestaw stałego przyłącza do wody z systemem odkamieniania UpTime!</t>
  </si>
  <si>
    <t>Wersja podstawowa (wyjściowa)</t>
  </si>
  <si>
    <t>Design</t>
  </si>
  <si>
    <t>Moc</t>
  </si>
  <si>
    <t>System kawy</t>
  </si>
  <si>
    <t>System mleczny / wylot pary</t>
  </si>
  <si>
    <t>System proszku</t>
  </si>
  <si>
    <t>Interfejs</t>
  </si>
  <si>
    <t>System płatniczy</t>
  </si>
  <si>
    <t>Przyłącze do sytemu płatniczego</t>
  </si>
  <si>
    <t>zestaw zamków na kluczyk</t>
  </si>
  <si>
    <t>pojemnik(i) na ziarno, pojemnik na proszek, panel dotykowy                                                                    </t>
  </si>
  <si>
    <t>system proszku</t>
  </si>
  <si>
    <t>podwójny system proszku</t>
  </si>
  <si>
    <t>pojemność 2000 g (czekolada itp.)</t>
  </si>
  <si>
    <t>pojemność  2 x 1000 g (2xczekolada itp.)</t>
  </si>
  <si>
    <t>boczna lodówka czarna SCS 10l (można podłączyć tylko do jednego ekspresu)</t>
  </si>
  <si>
    <t>boczna lodówka SCS 10l czarna do systemu Centre Milk (można podłączyć do dwóch ekspresów)</t>
  </si>
  <si>
    <t>boczna lodówka SCS 10l czarna do systemu  Twin/Backup Milk (2 rodzaje mleka)</t>
  </si>
  <si>
    <t>Side cooling unit SOUL black 10 l Twin/Backup Milk</t>
  </si>
  <si>
    <t>boczna podblatowa lodówka czarna SCS 10l (można podłączyć tylko do jednego ekspresu) wymagany art. 920 podwyższone nóżki 40 mm</t>
  </si>
  <si>
    <t>boczna podblatowa lodówka SCS 10l czarna do systemu Centre Milk (można podłączyć do dwóch ekspresów) wymagany art. 920 podwyższone nóżki 40 mm</t>
  </si>
  <si>
    <t>boczna podblatowa lodówka SCS 10l czarna do systemu  Twin/Backup Milk (2 rodzaje mleka) wymagany art. 920 podwyższone nóżki 40 mm</t>
  </si>
  <si>
    <t>podblatowa lodówka 10l do systemu Centre Milk (można podłączyć do dwóch ekspresów) wymagany art. 920 podwyższone nóżki 40 mm</t>
  </si>
  <si>
    <t>Lodówka boczna 7L (montaż z prawej lub lewej strony)</t>
  </si>
  <si>
    <t>Lodówka FG12i</t>
  </si>
  <si>
    <t>Cup &amp; Cool wąski</t>
  </si>
  <si>
    <t>wymiary 286 x 587 x 566 wąski z podświetleniem</t>
  </si>
  <si>
    <t>Cup &amp; Cool szeroki</t>
  </si>
  <si>
    <t>wymiary 368 x 587 x 566 szeroki z podświetleniem</t>
  </si>
  <si>
    <t>Cup &amp; Cool szeroki Centre Milk</t>
  </si>
  <si>
    <t>szeroki z podświetleniem do systemu Centre Milk (można podłączyć do dwóch ekspresów)</t>
  </si>
  <si>
    <t>Dodatkowe wyposażenie</t>
  </si>
  <si>
    <t>30 gramowy zaparzacz</t>
  </si>
  <si>
    <t>drugi młynek z prawej strony</t>
  </si>
  <si>
    <t>pozwala na montaż wrzutnika monet w obudowie 
(requires non-standard)</t>
  </si>
  <si>
    <t>Przystosowanie do montażu wrzutnika monet z prawej strony</t>
  </si>
  <si>
    <t>Przystosowanie do montażu wrzutnika monet z lewej strony</t>
  </si>
  <si>
    <t>Przystosowanie do montażu czytnika kart z prawej strony</t>
  </si>
  <si>
    <t>Przystosowanie do montażu czytnika kart z lewej strony</t>
  </si>
  <si>
    <t>pozwala na montaż czytnika kart z obudową (requires non-standard)</t>
  </si>
  <si>
    <t>możliwe tylko dla wersji z stałym przyłaczem do wody, podłączenie do zewnętrznego zbiornika na wodę</t>
  </si>
  <si>
    <t>Wyposażenie</t>
  </si>
  <si>
    <t>Boczna / podblatowa lodówka</t>
  </si>
  <si>
    <t>Akcesoria</t>
  </si>
  <si>
    <t>Podgrzewacz filiżanek</t>
  </si>
  <si>
    <t>wybrane elementy w kolorze czerwony (wylewka i panel)</t>
  </si>
  <si>
    <t>wybrane elementy w kolorze czarnym (wylewka i panel)</t>
  </si>
  <si>
    <t>FG12i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</si>
</sst>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0\ &quot;zł&quot;"/>
  </numFmts>
  <fonts count="33" x14ac:knownFonts="1"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b/>
      <sz val="10"/>
      <color rgb="FF171717"/>
      <name val="Arial"/>
      <family val="2"/>
    </font>
    <font>
      <sz val="10"/>
      <color rgb="FF000000"/>
      <name val="Times New Roman"/>
      <family val="1"/>
    </font>
    <font>
      <sz val="9"/>
      <color rgb="FF555655"/>
      <name val="Arial"/>
      <family val="2"/>
    </font>
    <font>
      <b/>
      <sz val="16"/>
      <color rgb="FF555655"/>
      <name val="Arial"/>
      <family val="2"/>
    </font>
    <font>
      <sz val="10"/>
      <color rgb="FFF0872C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color rgb="FF555655"/>
      <name val="Arial"/>
      <family val="2"/>
    </font>
    <font>
      <sz val="10"/>
      <color rgb="FF555655"/>
      <name val="Arial"/>
      <family val="2"/>
    </font>
    <font>
      <sz val="10"/>
      <color theme="0" tint="-0.14999847407452621"/>
      <name val="Arial"/>
      <family val="2"/>
    </font>
    <font>
      <sz val="10"/>
      <color theme="0"/>
      <name val="Arial"/>
      <family val="2"/>
    </font>
    <font>
      <sz val="10"/>
      <color rgb="FFFF7800"/>
      <name val="Arial"/>
      <family val="2"/>
    </font>
    <font>
      <sz val="16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171717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1" fillId="0" borderId="0"/>
  </cellStyleXfs>
  <cellXfs count="107"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4" fontId="5" fillId="0" borderId="1" xfId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left" vertical="top"/>
    </xf>
    <xf numFmtId="164" fontId="16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 applyProtection="1">
      <alignment horizontal="center" vertical="top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 applyProtection="1">
      <alignment horizontal="center" vertical="top"/>
    </xf>
    <xf numFmtId="0" fontId="16" fillId="2" borderId="1" xfId="0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 applyProtection="1">
      <alignment horizontal="center" vertical="center"/>
      <protection locked="0"/>
    </xf>
    <xf numFmtId="9" fontId="16" fillId="2" borderId="1" xfId="2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top"/>
      <protection locked="0"/>
    </xf>
    <xf numFmtId="164" fontId="5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righ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/>
    </xf>
    <xf numFmtId="164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right" vertical="top"/>
    </xf>
    <xf numFmtId="165" fontId="23" fillId="3" borderId="3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/>
    </xf>
    <xf numFmtId="165" fontId="24" fillId="3" borderId="4" xfId="0" applyNumberFormat="1" applyFont="1" applyFill="1" applyBorder="1" applyAlignment="1">
      <alignment horizontal="right" vertical="top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left" vertical="top"/>
    </xf>
    <xf numFmtId="0" fontId="26" fillId="0" borderId="1" xfId="0" applyFont="1" applyFill="1" applyBorder="1" applyAlignment="1" applyProtection="1">
      <alignment horizontal="center" vertical="top"/>
      <protection locked="0"/>
    </xf>
    <xf numFmtId="164" fontId="26" fillId="0" borderId="1" xfId="0" applyNumberFormat="1" applyFont="1" applyFill="1" applyBorder="1" applyAlignment="1">
      <alignment horizontal="left" vertical="top"/>
    </xf>
    <xf numFmtId="49" fontId="25" fillId="0" borderId="1" xfId="0" applyNumberFormat="1" applyFont="1" applyFill="1" applyBorder="1" applyAlignment="1">
      <alignment horizontal="left" vertical="center" wrapText="1"/>
    </xf>
    <xf numFmtId="164" fontId="25" fillId="0" borderId="1" xfId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left" vertical="top"/>
    </xf>
    <xf numFmtId="164" fontId="25" fillId="0" borderId="1" xfId="1" applyFont="1" applyFill="1" applyBorder="1" applyAlignment="1">
      <alignment horizontal="right" vertical="center" wrapText="1"/>
    </xf>
    <xf numFmtId="164" fontId="25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164" fontId="29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 applyAlignment="1" applyProtection="1">
      <alignment horizontal="center" vertical="top"/>
      <protection locked="0"/>
    </xf>
    <xf numFmtId="164" fontId="30" fillId="0" borderId="1" xfId="0" applyNumberFormat="1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3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  <xf numFmtId="49" fontId="29" fillId="0" borderId="1" xfId="0" applyNumberFormat="1" applyFont="1" applyFill="1" applyBorder="1" applyAlignment="1">
      <alignment horizontal="left" vertical="center" wrapText="1"/>
    </xf>
    <xf numFmtId="164" fontId="29" fillId="0" borderId="1" xfId="1" applyFont="1" applyFill="1" applyBorder="1" applyAlignment="1">
      <alignment horizontal="right" vertical="top" wrapText="1"/>
    </xf>
    <xf numFmtId="164" fontId="29" fillId="0" borderId="1" xfId="0" applyNumberFormat="1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</cellXfs>
  <cellStyles count="4">
    <cellStyle name="Dziesiętny" xfId="1" builtinId="3"/>
    <cellStyle name="Normalny" xfId="0" builtinId="0"/>
    <cellStyle name="Normalny 2" xfId="3"/>
    <cellStyle name="Procentowy" xfId="2" builtinId="5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1780037</xdr:colOff>
      <xdr:row>1</xdr:row>
      <xdr:rowOff>466725</xdr:rowOff>
    </xdr:to>
    <xdr:pic>
      <xdr:nvPicPr>
        <xdr:cNvPr id="15" name="Grafik 14" descr="C:\Users\sandro.bianchi\Downloads\SV_Schaerer_logo2017_rgb_with_payoff-01.jp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7675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1268083</xdr:colOff>
      <xdr:row>1</xdr:row>
      <xdr:rowOff>526211</xdr:rowOff>
    </xdr:from>
    <xdr:to>
      <xdr:col>2</xdr:col>
      <xdr:colOff>78064</xdr:colOff>
      <xdr:row>3</xdr:row>
      <xdr:rowOff>69011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79" t="16894" r="33528" b="9292"/>
        <a:stretch/>
      </xdr:blipFill>
      <xdr:spPr>
        <a:xfrm>
          <a:off x="1759789" y="793630"/>
          <a:ext cx="1337520" cy="2122098"/>
        </a:xfrm>
        <a:prstGeom prst="rect">
          <a:avLst/>
        </a:prstGeom>
      </xdr:spPr>
    </xdr:pic>
    <xdr:clientData/>
  </xdr:twoCellAnchor>
  <xdr:twoCellAnchor editAs="oneCell">
    <xdr:from>
      <xdr:col>0</xdr:col>
      <xdr:colOff>474453</xdr:colOff>
      <xdr:row>1</xdr:row>
      <xdr:rowOff>414068</xdr:rowOff>
    </xdr:from>
    <xdr:to>
      <xdr:col>1</xdr:col>
      <xdr:colOff>1193948</xdr:colOff>
      <xdr:row>3</xdr:row>
      <xdr:rowOff>86266</xdr:rowOff>
    </xdr:to>
    <xdr:pic>
      <xdr:nvPicPr>
        <xdr:cNvPr id="3" name="Grafi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84" t="12760" r="34179" b="8333"/>
        <a:stretch/>
      </xdr:blipFill>
      <xdr:spPr>
        <a:xfrm>
          <a:off x="474453" y="681487"/>
          <a:ext cx="1211201" cy="225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91"/>
  <sheetViews>
    <sheetView tabSelected="1" topLeftCell="A40" zoomScale="120" zoomScaleNormal="120" workbookViewId="0">
      <selection activeCell="C81" sqref="C81"/>
    </sheetView>
  </sheetViews>
  <sheetFormatPr defaultColWidth="9.33203125" defaultRowHeight="12.75" x14ac:dyDescent="0.2"/>
  <cols>
    <col min="1" max="1" width="8.1640625" style="1" customWidth="1"/>
    <col min="2" max="2" width="41.83203125" style="1" customWidth="1"/>
    <col min="3" max="3" width="79.1640625" style="1" customWidth="1"/>
    <col min="4" max="4" width="21.6640625" style="42" customWidth="1"/>
    <col min="5" max="5" width="14" style="27" customWidth="1"/>
    <col min="6" max="6" width="17.33203125" style="1" customWidth="1"/>
    <col min="7" max="16384" width="9.33203125" style="1"/>
  </cols>
  <sheetData>
    <row r="1" spans="1:8" ht="20.25" x14ac:dyDescent="0.2">
      <c r="E1" s="25"/>
      <c r="F1" s="2" t="s">
        <v>21</v>
      </c>
    </row>
    <row r="2" spans="1:8" ht="45" customHeight="1" x14ac:dyDescent="0.2">
      <c r="E2" s="26"/>
      <c r="F2" s="8" t="s">
        <v>22</v>
      </c>
    </row>
    <row r="3" spans="1:8" ht="158.44999999999999" customHeight="1" x14ac:dyDescent="0.2"/>
    <row r="4" spans="1:8" ht="44.85" customHeight="1" x14ac:dyDescent="0.2">
      <c r="A4" s="6" t="s">
        <v>5</v>
      </c>
    </row>
    <row r="5" spans="1:8" x14ac:dyDescent="0.2">
      <c r="A5" s="3" t="s">
        <v>23</v>
      </c>
      <c r="F5" s="37"/>
    </row>
    <row r="6" spans="1:8" ht="38.25" customHeight="1" x14ac:dyDescent="0.2">
      <c r="A6" s="4" t="s">
        <v>24</v>
      </c>
      <c r="E6" s="28"/>
      <c r="F6" s="38">
        <v>1</v>
      </c>
    </row>
    <row r="7" spans="1:8" ht="1.1499999999999999" customHeight="1" x14ac:dyDescent="0.2"/>
    <row r="8" spans="1:8" x14ac:dyDescent="0.2">
      <c r="A8" s="24" t="s">
        <v>25</v>
      </c>
      <c r="B8" s="102" t="s">
        <v>26</v>
      </c>
      <c r="C8" s="102"/>
      <c r="D8" s="24" t="s">
        <v>27</v>
      </c>
      <c r="E8" s="62" t="s">
        <v>28</v>
      </c>
      <c r="F8" s="9"/>
    </row>
    <row r="9" spans="1:8" s="7" customFormat="1" ht="16.149999999999999" customHeight="1" x14ac:dyDescent="0.2">
      <c r="A9" s="10"/>
      <c r="B9" s="10" t="s">
        <v>79</v>
      </c>
      <c r="C9" s="11"/>
      <c r="D9" s="43"/>
      <c r="E9" s="29">
        <v>1</v>
      </c>
      <c r="F9" s="12"/>
    </row>
    <row r="10" spans="1:8" ht="63.75" x14ac:dyDescent="0.2">
      <c r="A10" s="72">
        <v>100</v>
      </c>
      <c r="B10" s="72" t="s">
        <v>76</v>
      </c>
      <c r="C10" s="73" t="s">
        <v>77</v>
      </c>
      <c r="D10" s="74">
        <v>7254</v>
      </c>
      <c r="E10" s="75">
        <v>1</v>
      </c>
      <c r="F10" s="76">
        <f>D10*E10</f>
        <v>7254</v>
      </c>
    </row>
    <row r="11" spans="1:8" x14ac:dyDescent="0.2">
      <c r="A11" s="72">
        <v>110</v>
      </c>
      <c r="B11" s="72"/>
      <c r="C11" s="73" t="s">
        <v>78</v>
      </c>
      <c r="D11" s="74">
        <v>280</v>
      </c>
      <c r="E11" s="75"/>
      <c r="F11" s="76">
        <f>D11*E11</f>
        <v>0</v>
      </c>
      <c r="H11" s="38"/>
    </row>
    <row r="12" spans="1:8" s="7" customFormat="1" x14ac:dyDescent="0.2">
      <c r="A12" s="10"/>
      <c r="B12" s="10" t="s">
        <v>80</v>
      </c>
      <c r="C12" s="11"/>
      <c r="D12" s="43"/>
      <c r="E12" s="31">
        <v>1</v>
      </c>
      <c r="F12" s="17"/>
    </row>
    <row r="13" spans="1:8" x14ac:dyDescent="0.2">
      <c r="A13" s="73">
        <v>210</v>
      </c>
      <c r="B13" s="72" t="s">
        <v>7</v>
      </c>
      <c r="C13" s="77" t="s">
        <v>125</v>
      </c>
      <c r="D13" s="78">
        <v>0</v>
      </c>
      <c r="E13" s="75">
        <v>1</v>
      </c>
      <c r="F13" s="76">
        <f t="shared" ref="F13:F45" si="0">D13*E13</f>
        <v>0</v>
      </c>
    </row>
    <row r="14" spans="1:8" x14ac:dyDescent="0.2">
      <c r="A14" s="94">
        <v>211</v>
      </c>
      <c r="B14" s="84" t="s">
        <v>8</v>
      </c>
      <c r="C14" s="97" t="s">
        <v>124</v>
      </c>
      <c r="D14" s="98">
        <v>0</v>
      </c>
      <c r="E14" s="86"/>
      <c r="F14" s="87">
        <f t="shared" si="0"/>
        <v>0</v>
      </c>
    </row>
    <row r="15" spans="1:8" s="7" customFormat="1" ht="16.149999999999999" customHeight="1" x14ac:dyDescent="0.2">
      <c r="A15" s="10"/>
      <c r="B15" s="10" t="s">
        <v>81</v>
      </c>
      <c r="C15" s="11"/>
      <c r="D15" s="43"/>
      <c r="E15" s="31">
        <v>1</v>
      </c>
      <c r="F15" s="17"/>
    </row>
    <row r="16" spans="1:8" s="7" customFormat="1" x14ac:dyDescent="0.2">
      <c r="A16" s="73">
        <v>300</v>
      </c>
      <c r="B16" s="73" t="s">
        <v>0</v>
      </c>
      <c r="C16" s="79" t="s">
        <v>3</v>
      </c>
      <c r="D16" s="80">
        <v>0</v>
      </c>
      <c r="E16" s="75">
        <v>1</v>
      </c>
      <c r="F16" s="76">
        <f t="shared" si="0"/>
        <v>0</v>
      </c>
    </row>
    <row r="17" spans="1:6" s="7" customFormat="1" x14ac:dyDescent="0.2">
      <c r="A17" s="10"/>
      <c r="B17" s="10" t="s">
        <v>82</v>
      </c>
      <c r="C17" s="11"/>
      <c r="D17" s="43"/>
      <c r="E17" s="31">
        <v>1</v>
      </c>
      <c r="F17" s="17"/>
    </row>
    <row r="18" spans="1:6" s="7" customFormat="1" ht="16.149999999999999" customHeight="1" x14ac:dyDescent="0.2">
      <c r="A18" s="14">
        <v>400</v>
      </c>
      <c r="B18" s="14" t="s">
        <v>111</v>
      </c>
      <c r="C18" s="14"/>
      <c r="D18" s="45">
        <v>90</v>
      </c>
      <c r="E18" s="30"/>
      <c r="F18" s="16">
        <f t="shared" ref="F18" si="1">D18*E18</f>
        <v>0</v>
      </c>
    </row>
    <row r="19" spans="1:6" s="7" customFormat="1" ht="16.149999999999999" customHeight="1" x14ac:dyDescent="0.2">
      <c r="A19" s="73">
        <v>410</v>
      </c>
      <c r="B19" s="73" t="s">
        <v>112</v>
      </c>
      <c r="C19" s="73"/>
      <c r="D19" s="81">
        <v>468</v>
      </c>
      <c r="E19" s="75"/>
      <c r="F19" s="76">
        <f t="shared" si="0"/>
        <v>0</v>
      </c>
    </row>
    <row r="20" spans="1:6" s="7" customFormat="1" x14ac:dyDescent="0.2">
      <c r="A20" s="14">
        <v>420</v>
      </c>
      <c r="B20" s="93" t="s">
        <v>73</v>
      </c>
      <c r="C20" s="14" t="s">
        <v>71</v>
      </c>
      <c r="D20" s="45">
        <v>272</v>
      </c>
      <c r="E20" s="48"/>
      <c r="F20" s="44">
        <f t="shared" si="0"/>
        <v>0</v>
      </c>
    </row>
    <row r="21" spans="1:6" s="7" customFormat="1" x14ac:dyDescent="0.2">
      <c r="A21" s="14">
        <v>421</v>
      </c>
      <c r="B21" s="93" t="s">
        <v>73</v>
      </c>
      <c r="C21" s="14" t="s">
        <v>72</v>
      </c>
      <c r="D21" s="45">
        <v>544</v>
      </c>
      <c r="E21" s="48"/>
      <c r="F21" s="44">
        <f t="shared" si="0"/>
        <v>0</v>
      </c>
    </row>
    <row r="22" spans="1:6" s="7" customFormat="1" ht="15" customHeight="1" x14ac:dyDescent="0.2">
      <c r="A22" s="14">
        <v>430</v>
      </c>
      <c r="B22" s="14" t="s">
        <v>75</v>
      </c>
      <c r="C22" s="14" t="s">
        <v>71</v>
      </c>
      <c r="D22" s="45">
        <v>47</v>
      </c>
      <c r="E22" s="30"/>
      <c r="F22" s="16">
        <f t="shared" si="0"/>
        <v>0</v>
      </c>
    </row>
    <row r="23" spans="1:6" s="7" customFormat="1" ht="16.149999999999999" customHeight="1" x14ac:dyDescent="0.2">
      <c r="A23" s="14">
        <v>431</v>
      </c>
      <c r="B23" s="14" t="s">
        <v>75</v>
      </c>
      <c r="C23" s="14" t="s">
        <v>74</v>
      </c>
      <c r="D23" s="45">
        <v>47</v>
      </c>
      <c r="E23" s="30"/>
      <c r="F23" s="16">
        <f t="shared" si="0"/>
        <v>0</v>
      </c>
    </row>
    <row r="24" spans="1:6" s="7" customFormat="1" ht="22.5" customHeight="1" x14ac:dyDescent="0.2">
      <c r="A24" s="73">
        <v>440</v>
      </c>
      <c r="B24" s="73" t="s">
        <v>57</v>
      </c>
      <c r="C24" s="73" t="s">
        <v>58</v>
      </c>
      <c r="D24" s="81">
        <v>269</v>
      </c>
      <c r="E24" s="75"/>
      <c r="F24" s="76">
        <f t="shared" si="0"/>
        <v>0</v>
      </c>
    </row>
    <row r="25" spans="1:6" s="5" customFormat="1" x14ac:dyDescent="0.2">
      <c r="A25" s="10"/>
      <c r="B25" s="10" t="s">
        <v>83</v>
      </c>
      <c r="C25" s="11"/>
      <c r="D25" s="43"/>
      <c r="E25" s="32">
        <v>1</v>
      </c>
      <c r="F25" s="17"/>
    </row>
    <row r="26" spans="1:6" s="7" customFormat="1" x14ac:dyDescent="0.2">
      <c r="A26" s="82">
        <v>500</v>
      </c>
      <c r="B26" s="73" t="s">
        <v>62</v>
      </c>
      <c r="C26" s="73" t="s">
        <v>63</v>
      </c>
      <c r="D26" s="81">
        <v>458</v>
      </c>
      <c r="E26" s="75">
        <v>1</v>
      </c>
      <c r="F26" s="76">
        <f t="shared" si="0"/>
        <v>458</v>
      </c>
    </row>
    <row r="27" spans="1:6" s="5" customFormat="1" ht="15" customHeight="1" x14ac:dyDescent="0.2">
      <c r="A27" s="18">
        <v>510</v>
      </c>
      <c r="B27" s="61" t="s">
        <v>64</v>
      </c>
      <c r="C27" s="61" t="s">
        <v>66</v>
      </c>
      <c r="D27" s="44">
        <v>920</v>
      </c>
      <c r="E27" s="30"/>
      <c r="F27" s="16">
        <f t="shared" si="0"/>
        <v>0</v>
      </c>
    </row>
    <row r="28" spans="1:6" s="5" customFormat="1" ht="15" customHeight="1" x14ac:dyDescent="0.2">
      <c r="A28" s="18">
        <v>511</v>
      </c>
      <c r="B28" s="61" t="s">
        <v>65</v>
      </c>
      <c r="C28" s="61" t="s">
        <v>67</v>
      </c>
      <c r="D28" s="44">
        <v>920</v>
      </c>
      <c r="E28" s="30"/>
      <c r="F28" s="16">
        <f t="shared" si="0"/>
        <v>0</v>
      </c>
    </row>
    <row r="29" spans="1:6" s="5" customFormat="1" ht="15" customHeight="1" x14ac:dyDescent="0.2">
      <c r="A29" s="82">
        <v>512</v>
      </c>
      <c r="B29" s="82" t="s">
        <v>70</v>
      </c>
      <c r="C29" s="82" t="s">
        <v>67</v>
      </c>
      <c r="D29" s="74">
        <v>920</v>
      </c>
      <c r="E29" s="75">
        <v>1</v>
      </c>
      <c r="F29" s="76">
        <f t="shared" si="0"/>
        <v>920</v>
      </c>
    </row>
    <row r="30" spans="1:6" s="5" customFormat="1" ht="15" customHeight="1" x14ac:dyDescent="0.2">
      <c r="A30" s="58">
        <v>513</v>
      </c>
      <c r="B30" s="58" t="s">
        <v>18</v>
      </c>
      <c r="C30" s="61" t="s">
        <v>68</v>
      </c>
      <c r="D30" s="44">
        <v>1050</v>
      </c>
      <c r="E30" s="30"/>
      <c r="F30" s="16">
        <f t="shared" si="0"/>
        <v>0</v>
      </c>
    </row>
    <row r="31" spans="1:6" s="5" customFormat="1" ht="15" customHeight="1" x14ac:dyDescent="0.2">
      <c r="A31" s="58">
        <v>514</v>
      </c>
      <c r="B31" s="61" t="s">
        <v>69</v>
      </c>
      <c r="C31" s="92" t="s">
        <v>67</v>
      </c>
      <c r="D31" s="44">
        <v>1050</v>
      </c>
      <c r="E31" s="30"/>
      <c r="F31" s="16">
        <f t="shared" si="0"/>
        <v>0</v>
      </c>
    </row>
    <row r="32" spans="1:6" s="7" customFormat="1" x14ac:dyDescent="0.2">
      <c r="A32" s="50">
        <v>520</v>
      </c>
      <c r="B32" s="14" t="s">
        <v>1</v>
      </c>
      <c r="C32" s="14" t="s">
        <v>60</v>
      </c>
      <c r="D32" s="45">
        <v>458</v>
      </c>
      <c r="E32" s="30"/>
      <c r="F32" s="16">
        <f t="shared" ref="F32" si="2">D32*E32</f>
        <v>0</v>
      </c>
    </row>
    <row r="33" spans="1:6" s="7" customFormat="1" x14ac:dyDescent="0.2">
      <c r="A33" s="50">
        <v>521</v>
      </c>
      <c r="B33" s="14" t="s">
        <v>16</v>
      </c>
      <c r="C33" s="14" t="s">
        <v>61</v>
      </c>
      <c r="D33" s="45">
        <v>887</v>
      </c>
      <c r="E33" s="30"/>
      <c r="F33" s="16">
        <f t="shared" si="0"/>
        <v>0</v>
      </c>
    </row>
    <row r="34" spans="1:6" s="7" customFormat="1" ht="15" customHeight="1" x14ac:dyDescent="0.2">
      <c r="A34" s="10"/>
      <c r="B34" s="10" t="s">
        <v>84</v>
      </c>
      <c r="C34" s="11"/>
      <c r="D34" s="43"/>
      <c r="E34" s="31">
        <v>1</v>
      </c>
      <c r="F34" s="17"/>
    </row>
    <row r="35" spans="1:6" s="7" customFormat="1" x14ac:dyDescent="0.2">
      <c r="A35" s="14">
        <v>610</v>
      </c>
      <c r="B35" s="14" t="s">
        <v>54</v>
      </c>
      <c r="C35" s="14" t="s">
        <v>55</v>
      </c>
      <c r="D35" s="19">
        <v>0</v>
      </c>
      <c r="E35" s="30"/>
      <c r="F35" s="16">
        <f t="shared" si="0"/>
        <v>0</v>
      </c>
    </row>
    <row r="36" spans="1:6" s="7" customFormat="1" ht="38.25" x14ac:dyDescent="0.2">
      <c r="A36" s="14">
        <v>611</v>
      </c>
      <c r="B36" s="14" t="s">
        <v>56</v>
      </c>
      <c r="C36" s="14" t="s">
        <v>59</v>
      </c>
      <c r="D36" s="19">
        <v>269</v>
      </c>
      <c r="E36" s="30"/>
      <c r="F36" s="16">
        <f t="shared" si="0"/>
        <v>0</v>
      </c>
    </row>
    <row r="37" spans="1:6" s="7" customFormat="1" x14ac:dyDescent="0.2">
      <c r="A37" s="73">
        <v>612</v>
      </c>
      <c r="B37" s="73" t="s">
        <v>52</v>
      </c>
      <c r="C37" s="73" t="s">
        <v>53</v>
      </c>
      <c r="D37" s="80">
        <v>269</v>
      </c>
      <c r="E37" s="75">
        <v>1</v>
      </c>
      <c r="F37" s="76">
        <f t="shared" ref="F37" si="3">D37*E37</f>
        <v>269</v>
      </c>
    </row>
    <row r="38" spans="1:6" s="7" customFormat="1" ht="15" customHeight="1" x14ac:dyDescent="0.2">
      <c r="A38" s="10"/>
      <c r="B38" s="10" t="s">
        <v>9</v>
      </c>
      <c r="C38" s="11"/>
      <c r="D38" s="43"/>
      <c r="E38" s="31">
        <v>1</v>
      </c>
      <c r="F38" s="17"/>
    </row>
    <row r="39" spans="1:6" s="7" customFormat="1" ht="16.149999999999999" customHeight="1" x14ac:dyDescent="0.2">
      <c r="A39" s="73">
        <v>700</v>
      </c>
      <c r="B39" s="73" t="s">
        <v>90</v>
      </c>
      <c r="C39" s="73" t="s">
        <v>92</v>
      </c>
      <c r="D39" s="81">
        <v>745</v>
      </c>
      <c r="E39" s="75"/>
      <c r="F39" s="76">
        <f t="shared" si="0"/>
        <v>0</v>
      </c>
    </row>
    <row r="40" spans="1:6" s="7" customFormat="1" x14ac:dyDescent="0.2">
      <c r="A40" s="14">
        <v>701</v>
      </c>
      <c r="B40" s="14" t="s">
        <v>91</v>
      </c>
      <c r="C40" s="14" t="s">
        <v>93</v>
      </c>
      <c r="D40" s="45">
        <v>975</v>
      </c>
      <c r="E40" s="30"/>
      <c r="F40" s="16">
        <f t="shared" si="0"/>
        <v>0</v>
      </c>
    </row>
    <row r="41" spans="1:6" s="7" customFormat="1" x14ac:dyDescent="0.2">
      <c r="A41" s="20"/>
      <c r="B41" s="10" t="s">
        <v>110</v>
      </c>
      <c r="C41" s="11"/>
      <c r="D41" s="43"/>
      <c r="E41" s="31">
        <v>1</v>
      </c>
      <c r="F41" s="17"/>
    </row>
    <row r="42" spans="1:6" s="7" customFormat="1" ht="22.5" customHeight="1" x14ac:dyDescent="0.2">
      <c r="A42" s="13">
        <v>910</v>
      </c>
      <c r="B42" s="14" t="s">
        <v>88</v>
      </c>
      <c r="C42" s="14" t="s">
        <v>89</v>
      </c>
      <c r="D42" s="45">
        <v>216</v>
      </c>
      <c r="E42" s="30"/>
      <c r="F42" s="16">
        <f t="shared" si="0"/>
        <v>0</v>
      </c>
    </row>
    <row r="43" spans="1:6" ht="15" customHeight="1" x14ac:dyDescent="0.2">
      <c r="A43" s="14">
        <v>920</v>
      </c>
      <c r="B43" s="14" t="s">
        <v>41</v>
      </c>
      <c r="C43" s="14" t="s">
        <v>42</v>
      </c>
      <c r="D43" s="44">
        <v>103</v>
      </c>
      <c r="E43" s="30"/>
      <c r="F43" s="16">
        <f t="shared" si="0"/>
        <v>0</v>
      </c>
    </row>
    <row r="44" spans="1:6" ht="15" customHeight="1" x14ac:dyDescent="0.2">
      <c r="A44" s="14">
        <v>921</v>
      </c>
      <c r="B44" s="14" t="s">
        <v>44</v>
      </c>
      <c r="C44" s="14" t="s">
        <v>45</v>
      </c>
      <c r="D44" s="44">
        <v>103</v>
      </c>
      <c r="E44" s="30"/>
      <c r="F44" s="16">
        <f t="shared" ref="F44" si="4">D44*E44</f>
        <v>0</v>
      </c>
    </row>
    <row r="45" spans="1:6" s="7" customFormat="1" ht="15" customHeight="1" x14ac:dyDescent="0.2">
      <c r="A45" s="13">
        <v>930</v>
      </c>
      <c r="B45" s="14" t="s">
        <v>46</v>
      </c>
      <c r="C45" s="14" t="s">
        <v>47</v>
      </c>
      <c r="D45" s="45">
        <v>60</v>
      </c>
      <c r="E45" s="30"/>
      <c r="F45" s="16">
        <f t="shared" si="0"/>
        <v>0</v>
      </c>
    </row>
    <row r="46" spans="1:6" ht="15" customHeight="1" x14ac:dyDescent="0.2">
      <c r="A46" s="20"/>
      <c r="B46" s="20" t="s">
        <v>85</v>
      </c>
      <c r="C46" s="11"/>
      <c r="D46" s="43"/>
      <c r="E46" s="32">
        <v>1</v>
      </c>
      <c r="F46" s="17"/>
    </row>
    <row r="47" spans="1:6" ht="16.149999999999999" customHeight="1" x14ac:dyDescent="0.2">
      <c r="A47" s="84">
        <v>1000</v>
      </c>
      <c r="B47" s="72" t="s">
        <v>2</v>
      </c>
      <c r="C47" s="83" t="s">
        <v>48</v>
      </c>
      <c r="D47" s="85">
        <v>148</v>
      </c>
      <c r="E47" s="86"/>
      <c r="F47" s="87">
        <f>D47*E47</f>
        <v>0</v>
      </c>
    </row>
    <row r="48" spans="1:6" ht="15" customHeight="1" x14ac:dyDescent="0.2">
      <c r="A48" s="13">
        <v>1001</v>
      </c>
      <c r="B48" s="14" t="s">
        <v>49</v>
      </c>
      <c r="C48" s="14" t="s">
        <v>50</v>
      </c>
      <c r="D48" s="49">
        <v>68</v>
      </c>
      <c r="E48" s="30"/>
      <c r="F48" s="16">
        <f t="shared" ref="F48:F49" si="5">D48*E48</f>
        <v>0</v>
      </c>
    </row>
    <row r="49" spans="1:6" ht="15" customHeight="1" x14ac:dyDescent="0.2">
      <c r="A49" s="9">
        <v>1003</v>
      </c>
      <c r="B49" s="13" t="s">
        <v>6</v>
      </c>
      <c r="C49" s="21" t="s">
        <v>51</v>
      </c>
      <c r="D49" s="49">
        <v>699</v>
      </c>
      <c r="E49" s="30"/>
      <c r="F49" s="16">
        <f t="shared" si="5"/>
        <v>0</v>
      </c>
    </row>
    <row r="50" spans="1:6" x14ac:dyDescent="0.2">
      <c r="A50" s="51"/>
      <c r="B50" s="10" t="s">
        <v>86</v>
      </c>
      <c r="C50" s="52"/>
      <c r="D50" s="53"/>
      <c r="E50" s="33">
        <v>1</v>
      </c>
      <c r="F50" s="22"/>
    </row>
    <row r="51" spans="1:6" s="3" customFormat="1" x14ac:dyDescent="0.2">
      <c r="A51" s="54">
        <v>1100</v>
      </c>
      <c r="B51" s="54" t="s">
        <v>15</v>
      </c>
      <c r="C51" s="55" t="s">
        <v>87</v>
      </c>
      <c r="D51" s="49">
        <v>784</v>
      </c>
      <c r="E51" s="56"/>
      <c r="F51" s="57"/>
    </row>
    <row r="52" spans="1:6" ht="25.5" x14ac:dyDescent="0.2">
      <c r="A52" s="9">
        <v>1101</v>
      </c>
      <c r="B52" s="13" t="s">
        <v>114</v>
      </c>
      <c r="C52" s="21" t="s">
        <v>113</v>
      </c>
      <c r="D52" s="44">
        <v>396</v>
      </c>
      <c r="E52" s="30"/>
      <c r="F52" s="16">
        <f t="shared" ref="F52:F55" si="6">D52*E52</f>
        <v>0</v>
      </c>
    </row>
    <row r="53" spans="1:6" ht="25.5" x14ac:dyDescent="0.2">
      <c r="A53" s="9">
        <v>1102</v>
      </c>
      <c r="B53" s="13" t="s">
        <v>115</v>
      </c>
      <c r="C53" s="21" t="s">
        <v>113</v>
      </c>
      <c r="D53" s="44">
        <v>396</v>
      </c>
      <c r="E53" s="30"/>
      <c r="F53" s="16">
        <f t="shared" si="6"/>
        <v>0</v>
      </c>
    </row>
    <row r="54" spans="1:6" ht="25.5" x14ac:dyDescent="0.2">
      <c r="A54" s="9">
        <v>1103</v>
      </c>
      <c r="B54" s="13" t="s">
        <v>116</v>
      </c>
      <c r="C54" s="21" t="s">
        <v>118</v>
      </c>
      <c r="D54" s="44">
        <v>396</v>
      </c>
      <c r="E54" s="30"/>
      <c r="F54" s="16">
        <f t="shared" si="6"/>
        <v>0</v>
      </c>
    </row>
    <row r="55" spans="1:6" ht="25.5" x14ac:dyDescent="0.2">
      <c r="A55" s="9">
        <v>1104</v>
      </c>
      <c r="B55" s="13" t="s">
        <v>117</v>
      </c>
      <c r="C55" s="21" t="s">
        <v>118</v>
      </c>
      <c r="D55" s="44">
        <v>396</v>
      </c>
      <c r="E55" s="30"/>
      <c r="F55" s="16">
        <f t="shared" si="6"/>
        <v>0</v>
      </c>
    </row>
    <row r="56" spans="1:6" x14ac:dyDescent="0.2">
      <c r="A56" s="9"/>
      <c r="B56" s="13"/>
      <c r="C56" s="21"/>
      <c r="D56" s="15"/>
      <c r="E56" s="30"/>
      <c r="F56" s="16"/>
    </row>
    <row r="57" spans="1:6" ht="21.2" customHeight="1" x14ac:dyDescent="0.2">
      <c r="A57" s="106" t="s">
        <v>120</v>
      </c>
      <c r="B57" s="106"/>
      <c r="C57" s="106"/>
      <c r="D57" s="15"/>
      <c r="E57" s="30"/>
      <c r="F57" s="16"/>
    </row>
    <row r="58" spans="1:6" x14ac:dyDescent="0.2">
      <c r="A58" s="9"/>
      <c r="B58" s="13"/>
      <c r="C58" s="21"/>
      <c r="D58" s="15"/>
      <c r="E58" s="30"/>
      <c r="F58" s="16"/>
    </row>
    <row r="59" spans="1:6" ht="18.399999999999999" customHeight="1" x14ac:dyDescent="0.2">
      <c r="A59" s="100" t="s">
        <v>121</v>
      </c>
      <c r="B59" s="101"/>
      <c r="C59" s="101"/>
      <c r="D59" s="101"/>
      <c r="E59" s="33">
        <v>1</v>
      </c>
      <c r="F59" s="22"/>
    </row>
    <row r="60" spans="1:6" ht="25.5" x14ac:dyDescent="0.2">
      <c r="A60" s="13">
        <v>2000</v>
      </c>
      <c r="B60" s="84" t="s">
        <v>10</v>
      </c>
      <c r="C60" s="95" t="s">
        <v>94</v>
      </c>
      <c r="D60" s="99">
        <v>2180</v>
      </c>
      <c r="E60" s="30"/>
      <c r="F60" s="16">
        <f t="shared" ref="F60:F66" si="7">D60*E60</f>
        <v>0</v>
      </c>
    </row>
    <row r="61" spans="1:6" ht="25.5" x14ac:dyDescent="0.2">
      <c r="A61" s="13">
        <v>2001</v>
      </c>
      <c r="B61" s="13" t="s">
        <v>10</v>
      </c>
      <c r="C61" s="95" t="s">
        <v>98</v>
      </c>
      <c r="D61" s="44">
        <v>2221</v>
      </c>
      <c r="E61" s="30"/>
      <c r="F61" s="16">
        <f t="shared" si="7"/>
        <v>0</v>
      </c>
    </row>
    <row r="62" spans="1:6" ht="25.5" x14ac:dyDescent="0.2">
      <c r="A62" s="13">
        <v>2002</v>
      </c>
      <c r="B62" s="13" t="s">
        <v>17</v>
      </c>
      <c r="C62" s="13" t="s">
        <v>95</v>
      </c>
      <c r="D62" s="44">
        <v>2875</v>
      </c>
      <c r="E62" s="30"/>
      <c r="F62" s="16">
        <f t="shared" si="7"/>
        <v>0</v>
      </c>
    </row>
    <row r="63" spans="1:6" ht="26.1" customHeight="1" x14ac:dyDescent="0.2">
      <c r="A63" s="13">
        <v>2003</v>
      </c>
      <c r="B63" s="13" t="s">
        <v>17</v>
      </c>
      <c r="C63" s="13" t="s">
        <v>99</v>
      </c>
      <c r="D63" s="44">
        <v>2966</v>
      </c>
      <c r="E63" s="30"/>
      <c r="F63" s="16">
        <f t="shared" si="7"/>
        <v>0</v>
      </c>
    </row>
    <row r="64" spans="1:6" ht="26.1" customHeight="1" x14ac:dyDescent="0.2">
      <c r="A64" s="13">
        <v>2004</v>
      </c>
      <c r="B64" s="13" t="s">
        <v>20</v>
      </c>
      <c r="C64" s="13" t="s">
        <v>96</v>
      </c>
      <c r="D64" s="60">
        <v>2875</v>
      </c>
      <c r="E64" s="30"/>
      <c r="F64" s="16">
        <f t="shared" si="7"/>
        <v>0</v>
      </c>
    </row>
    <row r="65" spans="1:6" ht="26.1" customHeight="1" x14ac:dyDescent="0.2">
      <c r="A65" s="13">
        <v>2005</v>
      </c>
      <c r="B65" s="13" t="s">
        <v>97</v>
      </c>
      <c r="C65" s="13" t="s">
        <v>100</v>
      </c>
      <c r="D65" s="60">
        <v>2966</v>
      </c>
      <c r="E65" s="30"/>
      <c r="F65" s="16">
        <f t="shared" si="7"/>
        <v>0</v>
      </c>
    </row>
    <row r="66" spans="1:6" ht="26.1" customHeight="1" x14ac:dyDescent="0.2">
      <c r="A66" s="59">
        <v>2013</v>
      </c>
      <c r="B66" s="13" t="s">
        <v>19</v>
      </c>
      <c r="C66" s="13" t="s">
        <v>101</v>
      </c>
      <c r="D66" s="60">
        <v>2613</v>
      </c>
      <c r="E66" s="30"/>
      <c r="F66" s="16">
        <f t="shared" si="7"/>
        <v>0</v>
      </c>
    </row>
    <row r="67" spans="1:6" x14ac:dyDescent="0.2">
      <c r="A67" s="84" t="s">
        <v>126</v>
      </c>
      <c r="B67" s="84" t="s">
        <v>103</v>
      </c>
      <c r="C67" s="84" t="s">
        <v>102</v>
      </c>
      <c r="D67" s="99">
        <v>1136</v>
      </c>
      <c r="E67" s="86"/>
      <c r="F67" s="99">
        <f t="shared" ref="F67:F81" si="8">D67*E67</f>
        <v>0</v>
      </c>
    </row>
    <row r="68" spans="1:6" ht="12.75" customHeight="1" x14ac:dyDescent="0.2">
      <c r="A68" s="103" t="s">
        <v>122</v>
      </c>
      <c r="B68" s="101"/>
      <c r="C68" s="101"/>
      <c r="D68" s="104"/>
      <c r="E68" s="33">
        <v>1</v>
      </c>
      <c r="F68" s="22"/>
    </row>
    <row r="69" spans="1:6" x14ac:dyDescent="0.2">
      <c r="A69" s="13">
        <v>2106</v>
      </c>
      <c r="B69" s="14" t="s">
        <v>41</v>
      </c>
      <c r="C69" s="14" t="s">
        <v>43</v>
      </c>
      <c r="D69" s="44">
        <v>103</v>
      </c>
      <c r="E69" s="30"/>
      <c r="F69" s="16"/>
    </row>
    <row r="70" spans="1:6" x14ac:dyDescent="0.2">
      <c r="A70" s="101" t="s">
        <v>4</v>
      </c>
      <c r="B70" s="101"/>
      <c r="C70" s="101"/>
      <c r="D70" s="101"/>
      <c r="E70" s="33">
        <v>1</v>
      </c>
      <c r="F70" s="22"/>
    </row>
    <row r="71" spans="1:6" ht="13.15" customHeight="1" x14ac:dyDescent="0.2">
      <c r="A71" s="13">
        <v>2200</v>
      </c>
      <c r="B71" s="90" t="s">
        <v>104</v>
      </c>
      <c r="C71" s="96" t="s">
        <v>105</v>
      </c>
      <c r="D71" s="44">
        <v>3349</v>
      </c>
      <c r="E71" s="30"/>
      <c r="F71" s="16">
        <f t="shared" si="8"/>
        <v>0</v>
      </c>
    </row>
    <row r="72" spans="1:6" x14ac:dyDescent="0.2">
      <c r="A72" s="13">
        <v>2201</v>
      </c>
      <c r="B72" s="90" t="s">
        <v>106</v>
      </c>
      <c r="C72" s="96" t="s">
        <v>107</v>
      </c>
      <c r="D72" s="44">
        <v>3501</v>
      </c>
      <c r="E72" s="30"/>
      <c r="F72" s="16">
        <f t="shared" si="8"/>
        <v>0</v>
      </c>
    </row>
    <row r="73" spans="1:6" ht="25.5" x14ac:dyDescent="0.2">
      <c r="A73" s="13">
        <v>2202</v>
      </c>
      <c r="B73" s="90" t="s">
        <v>108</v>
      </c>
      <c r="C73" s="89" t="s">
        <v>109</v>
      </c>
      <c r="D73" s="44">
        <v>3911</v>
      </c>
      <c r="E73" s="30"/>
      <c r="F73" s="16">
        <f t="shared" si="8"/>
        <v>0</v>
      </c>
    </row>
    <row r="74" spans="1:6" x14ac:dyDescent="0.2">
      <c r="A74" s="13">
        <v>2203</v>
      </c>
      <c r="B74" s="14" t="s">
        <v>41</v>
      </c>
      <c r="C74" s="14" t="s">
        <v>42</v>
      </c>
      <c r="D74" s="44">
        <v>103</v>
      </c>
      <c r="E74" s="30"/>
      <c r="F74" s="16">
        <f t="shared" ref="F74" si="9">D74*E74</f>
        <v>0</v>
      </c>
    </row>
    <row r="75" spans="1:6" ht="13.15" customHeight="1" x14ac:dyDescent="0.2">
      <c r="A75" s="103" t="s">
        <v>123</v>
      </c>
      <c r="B75" s="100"/>
      <c r="C75" s="100"/>
      <c r="D75" s="105"/>
      <c r="E75" s="33">
        <v>1</v>
      </c>
      <c r="F75" s="22"/>
    </row>
    <row r="76" spans="1:6" x14ac:dyDescent="0.2">
      <c r="A76" s="13">
        <v>2300</v>
      </c>
      <c r="B76" s="90" t="s">
        <v>37</v>
      </c>
      <c r="C76" s="91" t="s">
        <v>38</v>
      </c>
      <c r="D76" s="44">
        <v>1859</v>
      </c>
      <c r="E76" s="30"/>
      <c r="F76" s="16">
        <f t="shared" si="8"/>
        <v>0</v>
      </c>
    </row>
    <row r="77" spans="1:6" x14ac:dyDescent="0.2">
      <c r="A77" s="13">
        <v>2301</v>
      </c>
      <c r="B77" s="90" t="s">
        <v>39</v>
      </c>
      <c r="C77" s="91" t="s">
        <v>40</v>
      </c>
      <c r="D77" s="44">
        <v>2012</v>
      </c>
      <c r="E77" s="30"/>
      <c r="F77" s="16">
        <f t="shared" si="8"/>
        <v>0</v>
      </c>
    </row>
    <row r="78" spans="1:6" x14ac:dyDescent="0.2">
      <c r="A78" s="13">
        <v>2302</v>
      </c>
      <c r="B78" s="14" t="s">
        <v>41</v>
      </c>
      <c r="C78" s="14" t="s">
        <v>42</v>
      </c>
      <c r="D78" s="44">
        <v>103</v>
      </c>
      <c r="E78" s="30"/>
      <c r="F78" s="16">
        <f t="shared" ref="F78" si="10">D78*E78</f>
        <v>0</v>
      </c>
    </row>
    <row r="79" spans="1:6" ht="12.75" customHeight="1" x14ac:dyDescent="0.2">
      <c r="A79" s="100" t="s">
        <v>33</v>
      </c>
      <c r="B79" s="101"/>
      <c r="C79" s="101"/>
      <c r="D79" s="101"/>
      <c r="E79" s="33">
        <v>1</v>
      </c>
      <c r="F79" s="22"/>
    </row>
    <row r="80" spans="1:6" ht="25.5" x14ac:dyDescent="0.2">
      <c r="A80" s="13">
        <v>2600</v>
      </c>
      <c r="B80" s="88" t="s">
        <v>34</v>
      </c>
      <c r="C80" s="89" t="s">
        <v>36</v>
      </c>
      <c r="D80" s="44">
        <v>1892</v>
      </c>
      <c r="E80" s="48"/>
      <c r="F80" s="44">
        <f t="shared" si="8"/>
        <v>0</v>
      </c>
    </row>
    <row r="81" spans="1:6" ht="25.5" x14ac:dyDescent="0.2">
      <c r="A81" s="13">
        <v>2601</v>
      </c>
      <c r="B81" s="88" t="s">
        <v>35</v>
      </c>
      <c r="C81" s="89" t="s">
        <v>119</v>
      </c>
      <c r="D81" s="44">
        <v>961</v>
      </c>
      <c r="E81" s="48"/>
      <c r="F81" s="44">
        <f t="shared" si="8"/>
        <v>0</v>
      </c>
    </row>
    <row r="82" spans="1:6" ht="12.75" customHeight="1" x14ac:dyDescent="0.2">
      <c r="A82" s="100" t="s">
        <v>32</v>
      </c>
      <c r="B82" s="101"/>
      <c r="C82" s="101"/>
      <c r="D82" s="101"/>
      <c r="E82" s="32">
        <v>1</v>
      </c>
      <c r="F82" s="17"/>
    </row>
    <row r="83" spans="1:6" x14ac:dyDescent="0.2">
      <c r="A83" s="9">
        <v>2700</v>
      </c>
      <c r="B83" s="9" t="s">
        <v>31</v>
      </c>
      <c r="C83" s="9"/>
      <c r="D83" s="44">
        <v>680</v>
      </c>
      <c r="E83" s="48"/>
      <c r="F83" s="44">
        <f t="shared" ref="F83" si="11">D83*E83</f>
        <v>0</v>
      </c>
    </row>
    <row r="85" spans="1:6" x14ac:dyDescent="0.2">
      <c r="A85" s="39"/>
      <c r="B85" s="39"/>
      <c r="C85" s="39"/>
      <c r="D85" s="46" t="s">
        <v>11</v>
      </c>
      <c r="E85" s="34"/>
      <c r="F85" s="23">
        <f>SUM(F10:F83)</f>
        <v>8901</v>
      </c>
    </row>
    <row r="86" spans="1:6" x14ac:dyDescent="0.2">
      <c r="A86" s="39"/>
      <c r="B86" s="39"/>
      <c r="C86" s="39"/>
      <c r="D86" s="46" t="s">
        <v>12</v>
      </c>
      <c r="E86" s="35">
        <v>1</v>
      </c>
      <c r="F86" s="23">
        <f>E86*F85</f>
        <v>8901</v>
      </c>
    </row>
    <row r="87" spans="1:6" x14ac:dyDescent="0.2">
      <c r="A87" s="39"/>
      <c r="B87" s="39"/>
      <c r="C87" s="39"/>
      <c r="D87" s="46" t="s">
        <v>13</v>
      </c>
      <c r="E87" s="36">
        <v>0</v>
      </c>
      <c r="F87" s="23">
        <f>(F86*E87)</f>
        <v>0</v>
      </c>
    </row>
    <row r="88" spans="1:6" ht="13.5" thickBot="1" x14ac:dyDescent="0.25">
      <c r="A88" s="39"/>
      <c r="B88" s="39"/>
      <c r="C88" s="39"/>
      <c r="D88" s="47" t="s">
        <v>14</v>
      </c>
      <c r="E88" s="40"/>
      <c r="F88" s="41">
        <f>F86-F87</f>
        <v>8901</v>
      </c>
    </row>
    <row r="89" spans="1:6" ht="13.5" thickTop="1" x14ac:dyDescent="0.2"/>
    <row r="90" spans="1:6" x14ac:dyDescent="0.2">
      <c r="A90" s="63"/>
      <c r="B90" s="64"/>
      <c r="C90" s="64"/>
      <c r="D90" s="65"/>
      <c r="E90" s="65" t="s">
        <v>29</v>
      </c>
      <c r="F90" s="66">
        <v>4.5</v>
      </c>
    </row>
    <row r="91" spans="1:6" x14ac:dyDescent="0.2">
      <c r="A91" s="67"/>
      <c r="B91" s="68"/>
      <c r="C91" s="68"/>
      <c r="D91" s="69" t="s">
        <v>30</v>
      </c>
      <c r="E91" s="70"/>
      <c r="F91" s="71">
        <f>F88*F90</f>
        <v>40054.5</v>
      </c>
    </row>
  </sheetData>
  <sheetProtection autoFilter="0"/>
  <autoFilter ref="E9:E49"/>
  <mergeCells count="8">
    <mergeCell ref="A82:D82"/>
    <mergeCell ref="A79:D79"/>
    <mergeCell ref="B8:C8"/>
    <mergeCell ref="A59:D59"/>
    <mergeCell ref="A68:D68"/>
    <mergeCell ref="A70:D70"/>
    <mergeCell ref="A75:D75"/>
    <mergeCell ref="A57:C57"/>
  </mergeCells>
  <conditionalFormatting sqref="E39:E40 E71:E73 E76:E77 E80:E81 E13:E14 E35:E36 E16 E19:E24 E42:E43 E33 E26 E67 E56:E58 E47:E49 E45 E69 E10:E11">
    <cfRule type="expression" dxfId="14" priority="21">
      <formula>$E10&gt;=1</formula>
    </cfRule>
  </conditionalFormatting>
  <conditionalFormatting sqref="E74">
    <cfRule type="expression" dxfId="13" priority="20">
      <formula>$E74&gt;=1</formula>
    </cfRule>
  </conditionalFormatting>
  <conditionalFormatting sqref="E78">
    <cfRule type="expression" dxfId="12" priority="19">
      <formula>$E78&gt;=1</formula>
    </cfRule>
  </conditionalFormatting>
  <conditionalFormatting sqref="E37">
    <cfRule type="expression" dxfId="11" priority="18">
      <formula>$E37&gt;=1</formula>
    </cfRule>
  </conditionalFormatting>
  <conditionalFormatting sqref="E27:E29">
    <cfRule type="expression" dxfId="10" priority="16">
      <formula>$E27&gt;=1</formula>
    </cfRule>
  </conditionalFormatting>
  <conditionalFormatting sqref="E18">
    <cfRule type="expression" dxfId="9" priority="15">
      <formula>$E18&gt;=1</formula>
    </cfRule>
  </conditionalFormatting>
  <conditionalFormatting sqref="E52">
    <cfRule type="expression" dxfId="8" priority="10">
      <formula>$E52&gt;=1</formula>
    </cfRule>
  </conditionalFormatting>
  <conditionalFormatting sqref="E55">
    <cfRule type="expression" dxfId="7" priority="9">
      <formula>$E55&gt;=1</formula>
    </cfRule>
  </conditionalFormatting>
  <conditionalFormatting sqref="E53">
    <cfRule type="expression" dxfId="6" priority="8">
      <formula>$E53&gt;=1</formula>
    </cfRule>
  </conditionalFormatting>
  <conditionalFormatting sqref="E54">
    <cfRule type="expression" dxfId="5" priority="7">
      <formula>$E54&gt;=1</formula>
    </cfRule>
  </conditionalFormatting>
  <conditionalFormatting sqref="E32">
    <cfRule type="expression" dxfId="4" priority="6">
      <formula>$E32&gt;=1</formula>
    </cfRule>
  </conditionalFormatting>
  <conditionalFormatting sqref="E44">
    <cfRule type="expression" dxfId="3" priority="5">
      <formula>$E44&gt;=1</formula>
    </cfRule>
  </conditionalFormatting>
  <conditionalFormatting sqref="E60:E66">
    <cfRule type="expression" dxfId="2" priority="4">
      <formula>$E60&gt;=1</formula>
    </cfRule>
  </conditionalFormatting>
  <conditionalFormatting sqref="E30:E31">
    <cfRule type="expression" dxfId="1" priority="2">
      <formula>$E30&gt;=1</formula>
    </cfRule>
  </conditionalFormatting>
  <conditionalFormatting sqref="E83">
    <cfRule type="expression" dxfId="0" priority="1">
      <formula>$E83&gt;=1</formula>
    </cfRule>
  </conditionalFormatting>
  <dataValidations count="1">
    <dataValidation type="list" allowBlank="1" showInputMessage="1" showErrorMessage="1" sqref="E16 E83 E10:E11 E69 E42:E45 E47:E49 E26:E33 E52:E55 E18:E24 E13:E14 E60:E67 E76:E78 E71:E74 E80:E81 E35:E37 E39:E40">
      <formula1>$F$5:$F$6</formula1>
    </dataValidation>
  </dataValidations>
  <printOptions horizontalCentered="1"/>
  <pageMargins left="0.59055118110236227" right="0.51181102362204722" top="0.74803149606299213" bottom="0.74803149606299213" header="0.31496062992125984" footer="0.31496062992125984"/>
  <pageSetup paperSize="9" scale="70" fitToHeight="0" orientation="landscape" r:id="rId1"/>
  <rowBreaks count="2" manualBreakCount="2">
    <brk id="18" max="5" man="1"/>
    <brk id="56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C1 CHF</vt:lpstr>
      <vt:lpstr>'C1 CHF'!Obszar_wydruku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Sandro (Schaerer CH)</dc:creator>
  <cp:lastModifiedBy>serwis4</cp:lastModifiedBy>
  <cp:lastPrinted>2024-06-04T13:56:48Z</cp:lastPrinted>
  <dcterms:created xsi:type="dcterms:W3CDTF">2019-11-19T13:25:03Z</dcterms:created>
  <dcterms:modified xsi:type="dcterms:W3CDTF">2024-06-04T13:56:51Z</dcterms:modified>
</cp:coreProperties>
</file>